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https://d.docs.live.net/7702547a4f03bc84/"/>
    </mc:Choice>
  </mc:AlternateContent>
  <xr:revisionPtr revIDLastSave="307" documentId="CA431DFB587EEDFD83D07F5E6D5851C974040028" xr6:coauthVersionLast="24" xr6:coauthVersionMax="24" xr10:uidLastSave="{C30B6D95-6BE0-497A-B01E-96772D92B982}"/>
  <bookViews>
    <workbookView xWindow="0" yWindow="0" windowWidth="15345" windowHeight="4725" xr2:uid="{00000000-000D-0000-FFFF-FFFF00000000}"/>
  </bookViews>
  <sheets>
    <sheet name="Muži" sheetId="1" r:id="rId1"/>
    <sheet name="Ženy|děti" sheetId="2" r:id="rId2"/>
    <sheet name="List3" sheetId="3" state="hidden" r:id="rId3"/>
    <sheet name="List4" sheetId="4" r:id="rId4"/>
  </sheets>
  <calcPr calcId="171027"/>
</workbook>
</file>

<file path=xl/calcChain.xml><?xml version="1.0" encoding="utf-8"?>
<calcChain xmlns="http://schemas.openxmlformats.org/spreadsheetml/2006/main">
  <c r="D5" i="2" l="1"/>
  <c r="G5" i="2"/>
  <c r="J5" i="2"/>
  <c r="L5" i="2"/>
  <c r="N5" i="2"/>
  <c r="D9" i="2"/>
  <c r="G9" i="2"/>
  <c r="J9" i="2"/>
  <c r="L9" i="2"/>
  <c r="N9" i="2"/>
  <c r="D11" i="2"/>
  <c r="G11" i="2"/>
  <c r="J11" i="2"/>
  <c r="L11" i="2"/>
  <c r="N11" i="2"/>
  <c r="D10" i="2"/>
  <c r="G10" i="2"/>
  <c r="J10" i="2"/>
  <c r="L10" i="2"/>
  <c r="N10" i="2"/>
  <c r="D12" i="2"/>
  <c r="G12" i="2"/>
  <c r="J12" i="2"/>
  <c r="L12" i="2"/>
  <c r="N12" i="2"/>
  <c r="Q6" i="1" l="1"/>
  <c r="Q12" i="1"/>
  <c r="Q8" i="1"/>
  <c r="Q5" i="1"/>
  <c r="Q11" i="1"/>
  <c r="Q10" i="1"/>
  <c r="Q7" i="1"/>
  <c r="Q13" i="1"/>
  <c r="Q9" i="1"/>
  <c r="O6" i="1"/>
  <c r="O12" i="1"/>
  <c r="O8" i="1"/>
  <c r="O5" i="1"/>
  <c r="O11" i="1"/>
  <c r="O10" i="1"/>
  <c r="O7" i="1"/>
  <c r="O13" i="1"/>
  <c r="O9" i="1"/>
  <c r="M6" i="1"/>
  <c r="M12" i="1"/>
  <c r="M8" i="1"/>
  <c r="M5" i="1"/>
  <c r="M11" i="1"/>
  <c r="M10" i="1"/>
  <c r="M7" i="1"/>
  <c r="M13" i="1"/>
  <c r="M9" i="1"/>
  <c r="K6" i="1"/>
  <c r="K12" i="1"/>
  <c r="K8" i="1"/>
  <c r="K5" i="1"/>
  <c r="K11" i="1"/>
  <c r="K10" i="1"/>
  <c r="K7" i="1"/>
  <c r="K13" i="1"/>
  <c r="K9" i="1"/>
  <c r="D8" i="2"/>
  <c r="D7" i="2"/>
  <c r="D6" i="2"/>
  <c r="D4" i="2"/>
  <c r="D12" i="1"/>
  <c r="D8" i="1"/>
  <c r="D5" i="1"/>
  <c r="D11" i="1"/>
  <c r="D10" i="1"/>
  <c r="D7" i="1"/>
  <c r="D13" i="1"/>
  <c r="D9" i="1"/>
  <c r="D6" i="1"/>
  <c r="L4" i="2"/>
  <c r="L7" i="2"/>
  <c r="L8" i="2"/>
  <c r="L6" i="2"/>
  <c r="J4" i="2"/>
  <c r="J7" i="2"/>
  <c r="J8" i="2"/>
  <c r="J6" i="2"/>
  <c r="N4" i="2"/>
  <c r="N7" i="2"/>
  <c r="N8" i="2"/>
  <c r="N6" i="2"/>
  <c r="H8" i="1"/>
  <c r="H12" i="1"/>
  <c r="H5" i="1"/>
  <c r="H6" i="1"/>
  <c r="H13" i="1"/>
  <c r="H7" i="1"/>
  <c r="H11" i="1"/>
  <c r="H9" i="1"/>
  <c r="H10" i="1"/>
  <c r="G6" i="2"/>
  <c r="G8" i="2"/>
  <c r="G4" i="2"/>
  <c r="G7" i="2"/>
  <c r="E11" i="1"/>
  <c r="E7" i="1"/>
  <c r="E12" i="1"/>
  <c r="E8" i="1"/>
  <c r="E13" i="1"/>
  <c r="E5" i="1"/>
  <c r="E9" i="1"/>
  <c r="I10" i="1" l="1"/>
  <c r="R10" i="1" s="1"/>
  <c r="H9" i="2"/>
  <c r="O9" i="2" s="1"/>
  <c r="H5" i="2"/>
  <c r="O5" i="2" s="1"/>
  <c r="H10" i="2"/>
  <c r="O10" i="2" s="1"/>
  <c r="H11" i="2"/>
  <c r="O11" i="2" s="1"/>
  <c r="H4" i="2"/>
  <c r="O4" i="2" s="1"/>
  <c r="H12" i="2"/>
  <c r="O12" i="2" s="1"/>
  <c r="I12" i="1"/>
  <c r="R12" i="1" s="1"/>
  <c r="I9" i="1"/>
  <c r="R9" i="1" s="1"/>
  <c r="I13" i="1"/>
  <c r="R13" i="1" s="1"/>
  <c r="I5" i="1"/>
  <c r="R5" i="1" s="1"/>
  <c r="I8" i="1"/>
  <c r="R8" i="1" s="1"/>
  <c r="I7" i="1"/>
  <c r="R7" i="1" s="1"/>
  <c r="I11" i="1"/>
  <c r="R11" i="1" s="1"/>
  <c r="I6" i="1"/>
  <c r="R6" i="1" s="1"/>
  <c r="H8" i="2"/>
  <c r="O8" i="2" s="1"/>
  <c r="H7" i="2"/>
  <c r="O7" i="2" s="1"/>
  <c r="H6" i="2"/>
  <c r="O6" i="2" s="1"/>
  <c r="P7" i="2" l="1"/>
  <c r="P6" i="2"/>
  <c r="P8" i="2"/>
  <c r="P10" i="2"/>
  <c r="P12" i="2"/>
  <c r="P5" i="2"/>
  <c r="P9" i="2"/>
  <c r="P11" i="2"/>
  <c r="S13" i="1"/>
  <c r="S6" i="1"/>
  <c r="P4" i="2"/>
  <c r="S9" i="1"/>
  <c r="S11" i="1"/>
  <c r="S7" i="1"/>
  <c r="S8" i="1"/>
  <c r="S5" i="1"/>
  <c r="S12" i="1"/>
  <c r="S10" i="1"/>
</calcChain>
</file>

<file path=xl/sharedStrings.xml><?xml version="1.0" encoding="utf-8"?>
<sst xmlns="http://schemas.openxmlformats.org/spreadsheetml/2006/main" count="82" uniqueCount="52">
  <si>
    <t>Muži</t>
  </si>
  <si>
    <t>Jméno</t>
  </si>
  <si>
    <t>Příjmení</t>
  </si>
  <si>
    <t>Váha [kg]</t>
  </si>
  <si>
    <t>Bench-press</t>
  </si>
  <si>
    <t>šplh</t>
  </si>
  <si>
    <t>přednos</t>
  </si>
  <si>
    <t>přítahy</t>
  </si>
  <si>
    <t>kliky</t>
  </si>
  <si>
    <t>celkem</t>
  </si>
  <si>
    <t>umístění</t>
  </si>
  <si>
    <t>zvedá</t>
  </si>
  <si>
    <t>počet</t>
  </si>
  <si>
    <t>nazvedáno [kg]</t>
  </si>
  <si>
    <t>pořadí</t>
  </si>
  <si>
    <t>čas [s]</t>
  </si>
  <si>
    <t>Pořadí</t>
  </si>
  <si>
    <t>výdrž [s]</t>
  </si>
  <si>
    <t>součet pořadí</t>
  </si>
  <si>
    <t>Marek</t>
  </si>
  <si>
    <t>Voborný</t>
  </si>
  <si>
    <t>Pavel</t>
  </si>
  <si>
    <t>Pokorný</t>
  </si>
  <si>
    <t>váha</t>
  </si>
  <si>
    <t>Hrabcová</t>
  </si>
  <si>
    <t>Soňa</t>
  </si>
  <si>
    <t>Mihulová</t>
  </si>
  <si>
    <t>Petr</t>
  </si>
  <si>
    <t>Mihula</t>
  </si>
  <si>
    <t>Hanka</t>
  </si>
  <si>
    <t>Kopečný</t>
  </si>
  <si>
    <t>Jan</t>
  </si>
  <si>
    <t>Sokolský silák 2017</t>
  </si>
  <si>
    <t>Iveta</t>
  </si>
  <si>
    <t>Alois</t>
  </si>
  <si>
    <t>Matýzka</t>
  </si>
  <si>
    <t>Jakub</t>
  </si>
  <si>
    <t>Ondryska</t>
  </si>
  <si>
    <t>Pařízek</t>
  </si>
  <si>
    <t>Cecava</t>
  </si>
  <si>
    <t>Hrabec</t>
  </si>
  <si>
    <t>Kosová</t>
  </si>
  <si>
    <t>Adélka</t>
  </si>
  <si>
    <t>Kamlarová</t>
  </si>
  <si>
    <t>Valerie</t>
  </si>
  <si>
    <t>Vojtěch</t>
  </si>
  <si>
    <t>Řepa</t>
  </si>
  <si>
    <t>Ženy a děti</t>
  </si>
  <si>
    <t>Pavla</t>
  </si>
  <si>
    <t>Böhm</t>
  </si>
  <si>
    <t>Böhmová</t>
  </si>
  <si>
    <t>Sylvie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</si>
</sst>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;[Red]&quot;-&quot;#,##0.00&quot; &quot;[$Kč-405]"/>
  </numFmts>
  <fonts count="8" x14ac:knownFonts="1"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FFFF66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56">
    <xf numFmtId="0" fontId="0" fillId="0" borderId="0" xfId="0"/>
    <xf numFmtId="0" fontId="4" fillId="0" borderId="0" xfId="0" applyFont="1"/>
    <xf numFmtId="0" fontId="5" fillId="0" borderId="1" xfId="0" applyFont="1" applyBorder="1"/>
    <xf numFmtId="9" fontId="5" fillId="0" borderId="1" xfId="0" applyNumberFormat="1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7" fillId="0" borderId="0" xfId="0" applyFont="1"/>
    <xf numFmtId="0" fontId="5" fillId="0" borderId="4" xfId="0" applyFont="1" applyBorder="1"/>
    <xf numFmtId="0" fontId="0" fillId="0" borderId="2" xfId="0" applyFill="1" applyBorder="1"/>
    <xf numFmtId="9" fontId="5" fillId="0" borderId="4" xfId="0" applyNumberFormat="1" applyFont="1" applyBorder="1"/>
    <xf numFmtId="0" fontId="0" fillId="0" borderId="2" xfId="0" applyBorder="1"/>
    <xf numFmtId="0" fontId="0" fillId="2" borderId="2" xfId="0" applyFill="1" applyBorder="1"/>
    <xf numFmtId="0" fontId="0" fillId="3" borderId="0" xfId="0" applyFill="1"/>
    <xf numFmtId="0" fontId="5" fillId="0" borderId="3" xfId="0" applyFont="1" applyBorder="1"/>
    <xf numFmtId="0" fontId="5" fillId="0" borderId="5" xfId="0" applyFont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ill="1" applyBorder="1" applyAlignment="1">
      <alignment horizontal="right"/>
    </xf>
    <xf numFmtId="0" fontId="0" fillId="3" borderId="2" xfId="0" applyFill="1" applyBorder="1"/>
    <xf numFmtId="0" fontId="5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2" xfId="0" applyNumberFormat="1" applyBorder="1"/>
    <xf numFmtId="0" fontId="0" fillId="0" borderId="1" xfId="0" applyBorder="1"/>
    <xf numFmtId="0" fontId="0" fillId="4" borderId="2" xfId="0" applyFill="1" applyBorder="1"/>
    <xf numFmtId="0" fontId="0" fillId="0" borderId="1" xfId="0" applyNumberFormat="1" applyBorder="1"/>
    <xf numFmtId="0" fontId="0" fillId="4" borderId="2" xfId="0" applyFill="1" applyBorder="1" applyAlignment="1">
      <alignment horizontal="center"/>
    </xf>
    <xf numFmtId="0" fontId="0" fillId="4" borderId="2" xfId="0" applyFont="1" applyFill="1" applyBorder="1"/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0" borderId="8" xfId="0" applyBorder="1"/>
    <xf numFmtId="0" fontId="0" fillId="5" borderId="8" xfId="0" applyFill="1" applyBorder="1"/>
    <xf numFmtId="0" fontId="0" fillId="4" borderId="6" xfId="0" applyFill="1" applyBorder="1"/>
    <xf numFmtId="0" fontId="0" fillId="0" borderId="6" xfId="0" applyBorder="1"/>
    <xf numFmtId="0" fontId="0" fillId="2" borderId="6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2" xfId="0" applyNumberFormat="1" applyFill="1" applyBorder="1" applyAlignment="1">
      <alignment horizontal="center"/>
    </xf>
    <xf numFmtId="0" fontId="0" fillId="2" borderId="2" xfId="0" applyNumberFormat="1" applyFill="1" applyBorder="1"/>
    <xf numFmtId="0" fontId="0" fillId="2" borderId="2" xfId="0" applyFill="1" applyBorder="1" applyAlignment="1">
      <alignment horizontal="right"/>
    </xf>
    <xf numFmtId="0" fontId="0" fillId="3" borderId="6" xfId="0" applyFill="1" applyBorder="1"/>
    <xf numFmtId="0" fontId="0" fillId="3" borderId="2" xfId="0" applyNumberFormat="1" applyFill="1" applyBorder="1" applyAlignment="1">
      <alignment horizontal="center"/>
    </xf>
    <xf numFmtId="0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6" borderId="9" xfId="0" applyFill="1" applyBorder="1"/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4" xfId="0" applyFont="1" applyFill="1" applyBorder="1"/>
    <xf numFmtId="0" fontId="0" fillId="6" borderId="4" xfId="0" applyFill="1" applyBorder="1" applyAlignment="1">
      <alignment horizontal="right"/>
    </xf>
  </cellXfs>
  <cellStyles count="5">
    <cellStyle name="Heading" xfId="1" xr:uid="{00000000-0005-0000-0000-000000000000}"/>
    <cellStyle name="Heading1" xfId="2" xr:uid="{00000000-0005-0000-0000-000001000000}"/>
    <cellStyle name="Normální" xfId="0" builtinId="0" customBuiltin="1"/>
    <cellStyle name="Result" xfId="3" xr:uid="{00000000-0005-0000-0000-000003000000}"/>
    <cellStyle name="Result2" xfId="4" xr:uid="{00000000-0005-0000-0000-000004000000}"/>
  </cellStyles>
  <dxfs count="28">
    <dxf>
      <alignment horizontal="righ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5:S13" headerRowCount="0" totalsRowShown="0" headerRowDxfId="1" headerRowCellStyle="Normální" dataCellStyle="Normální">
  <sortState ref="A5:S13">
    <sortCondition ref="S5:S13"/>
  </sortState>
  <tableColumns count="19">
    <tableColumn id="1" xr3:uid="{00000000-0010-0000-0000-000001000000}" name="Sloupec1" dataDxfId="20" dataCellStyle="Normální"/>
    <tableColumn id="2" xr3:uid="{00000000-0010-0000-0000-000002000000}" name="Sloupec2" dataDxfId="19" dataCellStyle="Normální"/>
    <tableColumn id="3" xr3:uid="{00000000-0010-0000-0000-000003000000}" name="Sloupec3" dataDxfId="18" dataCellStyle="Normální"/>
    <tableColumn id="4" xr3:uid="{00000000-0010-0000-0000-000004000000}" name="Sloupec4" dataDxfId="17" dataCellStyle="Normální">
      <calculatedColumnFormula>__Anonymous_Sheet_DB__0[[#This Row],[Sloupec3]]*0.7</calculatedColumnFormula>
    </tableColumn>
    <tableColumn id="5" xr3:uid="{00000000-0010-0000-0000-000005000000}" name="Sloupec5" dataDxfId="16" dataCellStyle="Normální"/>
    <tableColumn id="6" xr3:uid="{00000000-0010-0000-0000-000006000000}" name="Sloupec6" dataDxfId="15" dataCellStyle="Normální"/>
    <tableColumn id="7" xr3:uid="{00000000-0010-0000-0000-000007000000}" name="Sloupec7" dataDxfId="14" dataCellStyle="Normální"/>
    <tableColumn id="8" xr3:uid="{00000000-0010-0000-0000-000008000000}" name="Sloupec8" dataDxfId="13" dataCellStyle="Normální">
      <calculatedColumnFormula>__Anonymous_Sheet_DB__0[[#This Row],[Sloupec6]]*__Anonymous_Sheet_DB__0[[#This Row],[Sloupec7]]</calculatedColumnFormula>
    </tableColumn>
    <tableColumn id="9" xr3:uid="{00000000-0010-0000-0000-000009000000}" name="Sloupec9" dataDxfId="12" dataCellStyle="Normální">
      <calculatedColumnFormula>_xlfn.RANK.AVG(__Anonymous_Sheet_DB__0[[#This Row],[Sloupec8]],__Anonymous_Sheet_DB__0[[#All],[Sloupec8]],0)</calculatedColumnFormula>
    </tableColumn>
    <tableColumn id="10" xr3:uid="{00000000-0010-0000-0000-00000A000000}" name="Sloupec10" dataDxfId="11" dataCellStyle="Normální"/>
    <tableColumn id="11" xr3:uid="{00000000-0010-0000-0000-00000B000000}" name="Sloupec11" dataDxfId="10" dataCellStyle="Normální">
      <calculatedColumnFormula>_xlfn.RANK.AVG(__Anonymous_Sheet_DB__0[[#This Row],[Sloupec10]],__Anonymous_Sheet_DB__0[[#All],[Sloupec10]],1)</calculatedColumnFormula>
    </tableColumn>
    <tableColumn id="12" xr3:uid="{00000000-0010-0000-0000-00000C000000}" name="Sloupec12" dataDxfId="9" dataCellStyle="Normální"/>
    <tableColumn id="13" xr3:uid="{00000000-0010-0000-0000-00000D000000}" name="Sloupec13" dataDxfId="8" dataCellStyle="Normální">
      <calculatedColumnFormula>_xlfn.RANK.AVG(__Anonymous_Sheet_DB__0[[#This Row],[Sloupec12]],__Anonymous_Sheet_DB__0[[#All],[Sloupec12]],0)</calculatedColumnFormula>
    </tableColumn>
    <tableColumn id="14" xr3:uid="{00000000-0010-0000-0000-00000E000000}" name="Sloupec14" dataDxfId="7" dataCellStyle="Normální"/>
    <tableColumn id="15" xr3:uid="{00000000-0010-0000-0000-00000F000000}" name="Sloupec15" dataDxfId="6" dataCellStyle="Normální">
      <calculatedColumnFormula>_xlfn.RANK.AVG(__Anonymous_Sheet_DB__0[[#This Row],[Sloupec14]],__Anonymous_Sheet_DB__0[[#All],[Sloupec14]],0)</calculatedColumnFormula>
    </tableColumn>
    <tableColumn id="16" xr3:uid="{00000000-0010-0000-0000-000010000000}" name="Sloupec16" dataDxfId="5" dataCellStyle="Normální"/>
    <tableColumn id="17" xr3:uid="{00000000-0010-0000-0000-000011000000}" name="Sloupec17" dataDxfId="4" dataCellStyle="Normální">
      <calculatedColumnFormula>_xlfn.RANK.AVG(__Anonymous_Sheet_DB__0[[#This Row],[Sloupec16]],__Anonymous_Sheet_DB__0[[#All],[Sloupec16]],0)</calculatedColumnFormula>
    </tableColumn>
    <tableColumn id="18" xr3:uid="{00000000-0010-0000-0000-000012000000}" name="Sloupec18" dataDxfId="3" dataCellStyle="Normální">
      <calculatedColumnFormula>SUM(__Anonymous_Sheet_DB__0[[#This Row],[Sloupec9]],__Anonymous_Sheet_DB__0[[#This Row],[Sloupec11]],__Anonymous_Sheet_DB__0[[#This Row],[Sloupec13]],__Anonymous_Sheet_DB__0[[#This Row],[Sloupec15]],__Anonymous_Sheet_DB__0[[#This Row],[Sloupec17]])</calculatedColumnFormula>
    </tableColumn>
    <tableColumn id="19" xr3:uid="{00000000-0010-0000-0000-000013000000}" name="Sloupec19" headerRowDxfId="27" dataDxfId="2" headerRowCellStyle="Normální" dataCellStyle="Normální">
      <calculatedColumnFormula>RANK(__Anonymous_Sheet_DB__0[[#This Row],[Sloupec18]],__Anonymous_Sheet_DB__0[[#All],[Sloupec18]],1)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__Anonymous_Sheet_DB__1" displayName="__Anonymous_Sheet_DB__1" ref="A4:P12" headerRowCount="0" totalsRowShown="0">
  <sortState ref="A4:P12">
    <sortCondition ref="P4:P12"/>
  </sortState>
  <tableColumns count="16">
    <tableColumn id="1" xr3:uid="{00000000-0010-0000-0100-000001000000}" name="Sloupec1"/>
    <tableColumn id="2" xr3:uid="{00000000-0010-0000-0100-000002000000}" name="Sloupec2"/>
    <tableColumn id="3" xr3:uid="{00000000-0010-0000-0100-000003000000}" name="Sloupec3"/>
    <tableColumn id="4" xr3:uid="{00000000-0010-0000-0100-000004000000}" name="Sloupec4">
      <calculatedColumnFormula>__Anonymous_Sheet_DB__1[[#This Row],[Sloupec3]]*0.5</calculatedColumnFormula>
    </tableColumn>
    <tableColumn id="5" xr3:uid="{00000000-0010-0000-0100-000005000000}" name="Sloupec5"/>
    <tableColumn id="6" xr3:uid="{00000000-0010-0000-0100-000006000000}" name="Sloupec6"/>
    <tableColumn id="7" xr3:uid="{00000000-0010-0000-0100-000007000000}" name="Sloupec7" dataDxfId="21">
      <calculatedColumnFormula>__Anonymous_Sheet_DB__1[[#This Row],[Sloupec5]]*__Anonymous_Sheet_DB__1[[#This Row],[Sloupec6]]</calculatedColumnFormula>
    </tableColumn>
    <tableColumn id="8" xr3:uid="{00000000-0010-0000-0100-000008000000}" name="Sloupec8" dataDxfId="26">
      <calculatedColumnFormula>_xlfn.RANK.AVG(__Anonymous_Sheet_DB__1[[#This Row],[Sloupec7]],__Anonymous_Sheet_DB__1[[#All],[Sloupec7]],0)</calculatedColumnFormula>
    </tableColumn>
    <tableColumn id="9" xr3:uid="{00000000-0010-0000-0100-000009000000}" name="Sloupec9"/>
    <tableColumn id="10" xr3:uid="{00000000-0010-0000-0100-00000A000000}" name="Sloupec10" dataDxfId="25">
      <calculatedColumnFormula>_xlfn.RANK.AVG(__Anonymous_Sheet_DB__1[[#This Row],[Sloupec9]],__Anonymous_Sheet_DB__1[[#All],[Sloupec9]],1)</calculatedColumnFormula>
    </tableColumn>
    <tableColumn id="11" xr3:uid="{00000000-0010-0000-0100-00000B000000}" name="Sloupec11"/>
    <tableColumn id="12" xr3:uid="{00000000-0010-0000-0100-00000C000000}" name="Sloupec12" dataDxfId="24">
      <calculatedColumnFormula>_xlfn.RANK.AVG(__Anonymous_Sheet_DB__1[[#This Row],[Sloupec11]],__Anonymous_Sheet_DB__1[[#All],[Sloupec11]],0)</calculatedColumnFormula>
    </tableColumn>
    <tableColumn id="13" xr3:uid="{00000000-0010-0000-0100-00000D000000}" name="Sloupec13"/>
    <tableColumn id="14" xr3:uid="{00000000-0010-0000-0100-00000E000000}" name="Sloupec14" dataDxfId="23">
      <calculatedColumnFormula>_xlfn.RANK.AVG(__Anonymous_Sheet_DB__1[[#This Row],[Sloupec13]],__Anonymous_Sheet_DB__1[[#All],[Sloupec13]],0)</calculatedColumnFormula>
    </tableColumn>
    <tableColumn id="15" xr3:uid="{00000000-0010-0000-0100-00000F000000}" name="Sloupec15" dataDxfId="0">
      <calculatedColumnFormula>SUM(__Anonymous_Sheet_DB__1[[#This Row],[Sloupec8]],__Anonymous_Sheet_DB__1[[#This Row],[Sloupec10]],__Anonymous_Sheet_DB__1[[#This Row],[Sloupec12]],__Anonymous_Sheet_DB__1[[#This Row],[Sloupec14]])</calculatedColumnFormula>
    </tableColumn>
    <tableColumn id="16" xr3:uid="{00000000-0010-0000-0100-000010000000}" name="Sloupec16" dataDxfId="22">
      <calculatedColumnFormula>RANK(__Anonymous_Sheet_DB__1[[#This Row],[Sloupec15]],__Anonymous_Sheet_DB__1[[#All],[Sloupec15]],1)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9"/>
  <sheetViews>
    <sheetView tabSelected="1" workbookViewId="0">
      <selection activeCell="B32" sqref="B32"/>
    </sheetView>
  </sheetViews>
  <sheetFormatPr defaultRowHeight="14.25" x14ac:dyDescent="0.2"/>
  <cols>
    <col min="1" max="3" width="10.75" customWidth="1"/>
    <col min="4" max="4" width="7.875" customWidth="1"/>
    <col min="5" max="5" width="10.75" hidden="1" customWidth="1"/>
    <col min="6" max="6" width="6.25" customWidth="1"/>
    <col min="7" max="7" width="5.5" customWidth="1"/>
    <col min="8" max="8" width="14.375" customWidth="1"/>
    <col min="9" max="9" width="6.25" customWidth="1"/>
    <col min="10" max="10" width="6.625" customWidth="1"/>
    <col min="11" max="11" width="6.5" customWidth="1"/>
    <col min="12" max="12" width="8.125" customWidth="1"/>
    <col min="13" max="13" width="6.75" customWidth="1"/>
    <col min="14" max="14" width="5.375" customWidth="1"/>
    <col min="15" max="15" width="6.125" customWidth="1"/>
    <col min="16" max="16" width="5.625" customWidth="1"/>
    <col min="17" max="17" width="6.25" customWidth="1"/>
    <col min="18" max="18" width="12.25" customWidth="1"/>
    <col min="19" max="1023" width="10.75" customWidth="1"/>
  </cols>
  <sheetData>
    <row r="1" spans="1:1020" ht="25.5" x14ac:dyDescent="0.35">
      <c r="A1" s="23" t="s">
        <v>32</v>
      </c>
      <c r="B1" s="23"/>
      <c r="C1" s="23"/>
      <c r="D1" s="23"/>
    </row>
    <row r="2" spans="1:1020" ht="45.4" customHeight="1" x14ac:dyDescent="0.3">
      <c r="A2" s="1" t="s">
        <v>0</v>
      </c>
    </row>
    <row r="3" spans="1:1020" ht="15" x14ac:dyDescent="0.25">
      <c r="A3" s="24" t="s">
        <v>1</v>
      </c>
      <c r="B3" s="24" t="s">
        <v>2</v>
      </c>
      <c r="C3" s="24" t="s">
        <v>3</v>
      </c>
      <c r="D3" s="21" t="s">
        <v>4</v>
      </c>
      <c r="E3" s="21"/>
      <c r="F3" s="21"/>
      <c r="G3" s="21"/>
      <c r="H3" s="21"/>
      <c r="I3" s="21"/>
      <c r="J3" s="21" t="s">
        <v>5</v>
      </c>
      <c r="K3" s="21"/>
      <c r="L3" s="21" t="s">
        <v>6</v>
      </c>
      <c r="M3" s="21"/>
      <c r="N3" s="21" t="s">
        <v>7</v>
      </c>
      <c r="O3" s="21"/>
      <c r="P3" s="21" t="s">
        <v>8</v>
      </c>
      <c r="Q3" s="21"/>
      <c r="R3" s="14" t="s">
        <v>9</v>
      </c>
      <c r="S3" s="22" t="s">
        <v>10</v>
      </c>
    </row>
    <row r="4" spans="1:1020" ht="15" x14ac:dyDescent="0.25">
      <c r="A4" s="25"/>
      <c r="B4" s="25"/>
      <c r="C4" s="25"/>
      <c r="D4" s="10">
        <v>0.7</v>
      </c>
      <c r="E4" s="10">
        <v>0.8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14</v>
      </c>
      <c r="N4" s="8" t="s">
        <v>12</v>
      </c>
      <c r="O4" s="8" t="s">
        <v>14</v>
      </c>
      <c r="P4" s="8" t="s">
        <v>12</v>
      </c>
      <c r="Q4" s="8" t="s">
        <v>14</v>
      </c>
      <c r="R4" s="15" t="s">
        <v>18</v>
      </c>
      <c r="S4" s="35"/>
    </row>
    <row r="5" spans="1:1020" x14ac:dyDescent="0.2">
      <c r="A5" s="12" t="s">
        <v>19</v>
      </c>
      <c r="B5" s="12" t="s">
        <v>20</v>
      </c>
      <c r="C5" s="12">
        <v>79</v>
      </c>
      <c r="D5" s="12">
        <f>__Anonymous_Sheet_DB__0[[#This Row],[Sloupec3]]*0.7</f>
        <v>55.3</v>
      </c>
      <c r="E5" s="12">
        <f>C5*0.8</f>
        <v>63.2</v>
      </c>
      <c r="F5" s="12">
        <v>55</v>
      </c>
      <c r="G5" s="12">
        <v>45</v>
      </c>
      <c r="H5" s="12">
        <f>__Anonymous_Sheet_DB__0[[#This Row],[Sloupec6]]*__Anonymous_Sheet_DB__0[[#This Row],[Sloupec7]]</f>
        <v>2475</v>
      </c>
      <c r="I5" s="12">
        <f>_xlfn.RANK.AVG(__Anonymous_Sheet_DB__0[[#This Row],[Sloupec8]],__Anonymous_Sheet_DB__0[[#All],[Sloupec8]],0)</f>
        <v>1</v>
      </c>
      <c r="J5" s="12">
        <v>4.1900000000000004</v>
      </c>
      <c r="K5" s="12">
        <f>_xlfn.RANK.AVG(__Anonymous_Sheet_DB__0[[#This Row],[Sloupec10]],__Anonymous_Sheet_DB__0[[#All],[Sloupec10]],1)</f>
        <v>1</v>
      </c>
      <c r="L5" s="12">
        <v>48.27</v>
      </c>
      <c r="M5" s="12">
        <f>_xlfn.RANK.AVG(__Anonymous_Sheet_DB__0[[#This Row],[Sloupec12]],__Anonymous_Sheet_DB__0[[#All],[Sloupec12]],0)</f>
        <v>2</v>
      </c>
      <c r="N5" s="12">
        <v>30</v>
      </c>
      <c r="O5" s="12">
        <f>_xlfn.RANK.AVG(__Anonymous_Sheet_DB__0[[#This Row],[Sloupec14]],__Anonymous_Sheet_DB__0[[#All],[Sloupec14]],0)</f>
        <v>1</v>
      </c>
      <c r="P5" s="12">
        <v>30</v>
      </c>
      <c r="Q5" s="12">
        <f>_xlfn.RANK.AVG(__Anonymous_Sheet_DB__0[[#This Row],[Sloupec16]],__Anonymous_Sheet_DB__0[[#All],[Sloupec16]],0)</f>
        <v>3</v>
      </c>
      <c r="R5" s="12">
        <f>SUM(__Anonymous_Sheet_DB__0[[#This Row],[Sloupec9]],__Anonymous_Sheet_DB__0[[#This Row],[Sloupec11]],__Anonymous_Sheet_DB__0[[#This Row],[Sloupec13]],__Anonymous_Sheet_DB__0[[#This Row],[Sloupec15]],__Anonymous_Sheet_DB__0[[#This Row],[Sloupec17]])</f>
        <v>8</v>
      </c>
      <c r="S5" s="12">
        <f>RANK(__Anonymous_Sheet_DB__0[[#This Row],[Sloupec18]],__Anonymous_Sheet_DB__0[[#All],[Sloupec18]],1)</f>
        <v>1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</row>
    <row r="6" spans="1:1020" x14ac:dyDescent="0.2">
      <c r="A6" s="20" t="s">
        <v>34</v>
      </c>
      <c r="B6" s="20" t="s">
        <v>35</v>
      </c>
      <c r="C6" s="20">
        <v>81</v>
      </c>
      <c r="D6" s="20">
        <f>__Anonymous_Sheet_DB__0[[#This Row],[Sloupec3]]*0.7</f>
        <v>56.699999999999996</v>
      </c>
      <c r="E6" s="20"/>
      <c r="F6" s="20">
        <v>57</v>
      </c>
      <c r="G6" s="20">
        <v>32</v>
      </c>
      <c r="H6" s="20">
        <f>__Anonymous_Sheet_DB__0[[#This Row],[Sloupec6]]*__Anonymous_Sheet_DB__0[[#This Row],[Sloupec7]]</f>
        <v>1824</v>
      </c>
      <c r="I6" s="20">
        <f>_xlfn.RANK.AVG(__Anonymous_Sheet_DB__0[[#This Row],[Sloupec8]],__Anonymous_Sheet_DB__0[[#All],[Sloupec8]],0)</f>
        <v>6</v>
      </c>
      <c r="J6" s="20">
        <v>4.92</v>
      </c>
      <c r="K6" s="20">
        <f>_xlfn.RANK.AVG(__Anonymous_Sheet_DB__0[[#This Row],[Sloupec10]],__Anonymous_Sheet_DB__0[[#All],[Sloupec10]],1)</f>
        <v>3</v>
      </c>
      <c r="L6" s="20">
        <v>33.32</v>
      </c>
      <c r="M6" s="20">
        <f>_xlfn.RANK.AVG(__Anonymous_Sheet_DB__0[[#This Row],[Sloupec12]],__Anonymous_Sheet_DB__0[[#All],[Sloupec12]],0)</f>
        <v>4</v>
      </c>
      <c r="N6" s="20">
        <v>25</v>
      </c>
      <c r="O6" s="20">
        <f>_xlfn.RANK.AVG(__Anonymous_Sheet_DB__0[[#This Row],[Sloupec14]],__Anonymous_Sheet_DB__0[[#All],[Sloupec14]],0)</f>
        <v>2</v>
      </c>
      <c r="P6" s="20">
        <v>31</v>
      </c>
      <c r="Q6" s="20">
        <f>_xlfn.RANK.AVG(__Anonymous_Sheet_DB__0[[#This Row],[Sloupec16]],__Anonymous_Sheet_DB__0[[#All],[Sloupec16]],0)</f>
        <v>2</v>
      </c>
      <c r="R6" s="20">
        <f>SUM(__Anonymous_Sheet_DB__0[[#This Row],[Sloupec9]],__Anonymous_Sheet_DB__0[[#This Row],[Sloupec11]],__Anonymous_Sheet_DB__0[[#This Row],[Sloupec13]],__Anonymous_Sheet_DB__0[[#This Row],[Sloupec15]],__Anonymous_Sheet_DB__0[[#This Row],[Sloupec17]])</f>
        <v>17</v>
      </c>
      <c r="S6" s="20">
        <f>RANK(__Anonymous_Sheet_DB__0[[#This Row],[Sloupec18]],__Anonymous_Sheet_DB__0[[#All],[Sloupec18]],1)</f>
        <v>2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</row>
    <row r="7" spans="1:1020" x14ac:dyDescent="0.2">
      <c r="A7" s="41" t="s">
        <v>31</v>
      </c>
      <c r="B7" s="12" t="s">
        <v>39</v>
      </c>
      <c r="C7" s="12">
        <v>96</v>
      </c>
      <c r="D7" s="12">
        <f>__Anonymous_Sheet_DB__0[[#This Row],[Sloupec3]]*0.7</f>
        <v>67.199999999999989</v>
      </c>
      <c r="E7" s="12">
        <f>C7*0.8</f>
        <v>76.800000000000011</v>
      </c>
      <c r="F7" s="12">
        <v>67</v>
      </c>
      <c r="G7" s="12">
        <v>29</v>
      </c>
      <c r="H7" s="12">
        <f>__Anonymous_Sheet_DB__0[[#This Row],[Sloupec6]]*__Anonymous_Sheet_DB__0[[#This Row],[Sloupec7]]</f>
        <v>1943</v>
      </c>
      <c r="I7" s="12">
        <f>_xlfn.RANK.AVG(__Anonymous_Sheet_DB__0[[#This Row],[Sloupec8]],__Anonymous_Sheet_DB__0[[#All],[Sloupec8]],0)</f>
        <v>4</v>
      </c>
      <c r="J7" s="12">
        <v>4.84</v>
      </c>
      <c r="K7" s="12">
        <f>_xlfn.RANK.AVG(__Anonymous_Sheet_DB__0[[#This Row],[Sloupec10]],__Anonymous_Sheet_DB__0[[#All],[Sloupec10]],1)</f>
        <v>2</v>
      </c>
      <c r="L7" s="12">
        <v>30.47</v>
      </c>
      <c r="M7" s="12">
        <f>_xlfn.RANK.AVG(__Anonymous_Sheet_DB__0[[#This Row],[Sloupec12]],__Anonymous_Sheet_DB__0[[#All],[Sloupec12]],0)</f>
        <v>5</v>
      </c>
      <c r="N7" s="12">
        <v>24</v>
      </c>
      <c r="O7" s="12">
        <f>_xlfn.RANK.AVG(__Anonymous_Sheet_DB__0[[#This Row],[Sloupec14]],__Anonymous_Sheet_DB__0[[#All],[Sloupec14]],0)</f>
        <v>3</v>
      </c>
      <c r="P7" s="12">
        <v>17</v>
      </c>
      <c r="Q7" s="12">
        <f>_xlfn.RANK.AVG(__Anonymous_Sheet_DB__0[[#This Row],[Sloupec16]],__Anonymous_Sheet_DB__0[[#All],[Sloupec16]],0)</f>
        <v>6</v>
      </c>
      <c r="R7" s="12">
        <f>SUM(__Anonymous_Sheet_DB__0[[#This Row],[Sloupec9]],__Anonymous_Sheet_DB__0[[#This Row],[Sloupec11]],__Anonymous_Sheet_DB__0[[#This Row],[Sloupec13]],__Anonymous_Sheet_DB__0[[#This Row],[Sloupec15]],__Anonymous_Sheet_DB__0[[#This Row],[Sloupec17]])</f>
        <v>20</v>
      </c>
      <c r="S7" s="12">
        <f>RANK(__Anonymous_Sheet_DB__0[[#This Row],[Sloupec18]],__Anonymous_Sheet_DB__0[[#All],[Sloupec18]],1)</f>
        <v>3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</row>
    <row r="8" spans="1:1020" x14ac:dyDescent="0.2">
      <c r="A8" s="20" t="s">
        <v>31</v>
      </c>
      <c r="B8" s="20" t="s">
        <v>30</v>
      </c>
      <c r="C8" s="20">
        <v>88</v>
      </c>
      <c r="D8" s="20">
        <f>__Anonymous_Sheet_DB__0[[#This Row],[Sloupec3]]*0.7</f>
        <v>61.599999999999994</v>
      </c>
      <c r="E8" s="20">
        <f>C8*0.8</f>
        <v>70.400000000000006</v>
      </c>
      <c r="F8" s="20">
        <v>62</v>
      </c>
      <c r="G8" s="20">
        <v>38</v>
      </c>
      <c r="H8" s="20">
        <f>__Anonymous_Sheet_DB__0[[#This Row],[Sloupec6]]*__Anonymous_Sheet_DB__0[[#This Row],[Sloupec7]]</f>
        <v>2356</v>
      </c>
      <c r="I8" s="20">
        <f>_xlfn.RANK.AVG(__Anonymous_Sheet_DB__0[[#This Row],[Sloupec8]],__Anonymous_Sheet_DB__0[[#All],[Sloupec8]],0)</f>
        <v>2</v>
      </c>
      <c r="J8" s="20">
        <v>8.9700000000000006</v>
      </c>
      <c r="K8" s="20">
        <f>_xlfn.RANK.AVG(__Anonymous_Sheet_DB__0[[#This Row],[Sloupec10]],__Anonymous_Sheet_DB__0[[#All],[Sloupec10]],1)</f>
        <v>7</v>
      </c>
      <c r="L8" s="20">
        <v>26.58</v>
      </c>
      <c r="M8" s="20">
        <f>_xlfn.RANK.AVG(__Anonymous_Sheet_DB__0[[#This Row],[Sloupec12]],__Anonymous_Sheet_DB__0[[#All],[Sloupec12]],0)</f>
        <v>6</v>
      </c>
      <c r="N8" s="20">
        <v>23</v>
      </c>
      <c r="O8" s="20">
        <f>_xlfn.RANK.AVG(__Anonymous_Sheet_DB__0[[#This Row],[Sloupec14]],__Anonymous_Sheet_DB__0[[#All],[Sloupec14]],0)</f>
        <v>4</v>
      </c>
      <c r="P8" s="20">
        <v>35</v>
      </c>
      <c r="Q8" s="20">
        <f>_xlfn.RANK.AVG(__Anonymous_Sheet_DB__0[[#This Row],[Sloupec16]],__Anonymous_Sheet_DB__0[[#All],[Sloupec16]],0)</f>
        <v>1</v>
      </c>
      <c r="R8" s="20">
        <f>SUM(__Anonymous_Sheet_DB__0[[#This Row],[Sloupec9]],__Anonymous_Sheet_DB__0[[#This Row],[Sloupec11]],__Anonymous_Sheet_DB__0[[#This Row],[Sloupec13]],__Anonymous_Sheet_DB__0[[#This Row],[Sloupec15]],__Anonymous_Sheet_DB__0[[#This Row],[Sloupec17]])</f>
        <v>20</v>
      </c>
      <c r="S8" s="20">
        <f>RANK(__Anonymous_Sheet_DB__0[[#This Row],[Sloupec18]],__Anonymous_Sheet_DB__0[[#All],[Sloupec18]],1)</f>
        <v>3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</row>
    <row r="9" spans="1:1020" x14ac:dyDescent="0.2">
      <c r="A9" s="12" t="s">
        <v>21</v>
      </c>
      <c r="B9" s="12" t="s">
        <v>40</v>
      </c>
      <c r="C9" s="12">
        <v>89</v>
      </c>
      <c r="D9" s="12">
        <f>__Anonymous_Sheet_DB__0[[#This Row],[Sloupec3]]*0.7</f>
        <v>62.3</v>
      </c>
      <c r="E9" s="12" t="e">
        <f>#REF!*0.8</f>
        <v>#REF!</v>
      </c>
      <c r="F9" s="12">
        <v>62</v>
      </c>
      <c r="G9" s="12">
        <v>24</v>
      </c>
      <c r="H9" s="12">
        <f>__Anonymous_Sheet_DB__0[[#This Row],[Sloupec6]]*__Anonymous_Sheet_DB__0[[#This Row],[Sloupec7]]</f>
        <v>1488</v>
      </c>
      <c r="I9" s="12">
        <f>_xlfn.RANK.AVG(__Anonymous_Sheet_DB__0[[#This Row],[Sloupec8]],__Anonymous_Sheet_DB__0[[#All],[Sloupec8]],0)</f>
        <v>7</v>
      </c>
      <c r="J9" s="12">
        <v>7.26</v>
      </c>
      <c r="K9" s="12">
        <f>_xlfn.RANK.AVG(__Anonymous_Sheet_DB__0[[#This Row],[Sloupec10]],__Anonymous_Sheet_DB__0[[#All],[Sloupec10]],1)</f>
        <v>4</v>
      </c>
      <c r="L9" s="12">
        <v>56.3</v>
      </c>
      <c r="M9" s="12">
        <f>_xlfn.RANK.AVG(__Anonymous_Sheet_DB__0[[#This Row],[Sloupec12]],__Anonymous_Sheet_DB__0[[#All],[Sloupec12]],0)</f>
        <v>1</v>
      </c>
      <c r="N9" s="12">
        <v>22</v>
      </c>
      <c r="O9" s="12">
        <f>_xlfn.RANK.AVG(__Anonymous_Sheet_DB__0[[#This Row],[Sloupec14]],__Anonymous_Sheet_DB__0[[#All],[Sloupec14]],0)</f>
        <v>5</v>
      </c>
      <c r="P9" s="12">
        <v>16</v>
      </c>
      <c r="Q9" s="12">
        <f>_xlfn.RANK.AVG(__Anonymous_Sheet_DB__0[[#This Row],[Sloupec16]],__Anonymous_Sheet_DB__0[[#All],[Sloupec16]],0)</f>
        <v>7.5</v>
      </c>
      <c r="R9" s="12">
        <f>SUM(__Anonymous_Sheet_DB__0[[#This Row],[Sloupec9]],__Anonymous_Sheet_DB__0[[#This Row],[Sloupec11]],__Anonymous_Sheet_DB__0[[#This Row],[Sloupec13]],__Anonymous_Sheet_DB__0[[#This Row],[Sloupec15]],__Anonymous_Sheet_DB__0[[#This Row],[Sloupec17]])</f>
        <v>24.5</v>
      </c>
      <c r="S9" s="12">
        <f>RANK(__Anonymous_Sheet_DB__0[[#This Row],[Sloupec18]],__Anonymous_Sheet_DB__0[[#All],[Sloupec18]],1)</f>
        <v>5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</row>
    <row r="10" spans="1:1020" s="13" customFormat="1" x14ac:dyDescent="0.2">
      <c r="A10" s="11" t="s">
        <v>27</v>
      </c>
      <c r="B10" s="11" t="s">
        <v>28</v>
      </c>
      <c r="C10" s="11">
        <v>93</v>
      </c>
      <c r="D10" s="11">
        <f>__Anonymous_Sheet_DB__0[[#This Row],[Sloupec3]]*0.7</f>
        <v>65.099999999999994</v>
      </c>
      <c r="E10" s="11"/>
      <c r="F10" s="11">
        <v>65</v>
      </c>
      <c r="G10" s="11">
        <v>30</v>
      </c>
      <c r="H10" s="11">
        <f>__Anonymous_Sheet_DB__0[[#This Row],[Sloupec6]]*__Anonymous_Sheet_DB__0[[#This Row],[Sloupec7]]</f>
        <v>1950</v>
      </c>
      <c r="I10" s="11">
        <f>_xlfn.RANK.AVG(__Anonymous_Sheet_DB__0[[#This Row],[Sloupec8]],__Anonymous_Sheet_DB__0[[#All],[Sloupec8]],0)</f>
        <v>3</v>
      </c>
      <c r="J10" s="11">
        <v>12.37</v>
      </c>
      <c r="K10" s="11">
        <f>_xlfn.RANK.AVG(__Anonymous_Sheet_DB__0[[#This Row],[Sloupec10]],__Anonymous_Sheet_DB__0[[#All],[Sloupec10]],1)</f>
        <v>8</v>
      </c>
      <c r="L10" s="11">
        <v>2.2400000000000002</v>
      </c>
      <c r="M10" s="11">
        <f>_xlfn.RANK.AVG(__Anonymous_Sheet_DB__0[[#This Row],[Sloupec12]],__Anonymous_Sheet_DB__0[[#All],[Sloupec12]],0)</f>
        <v>8</v>
      </c>
      <c r="N10" s="11">
        <v>21</v>
      </c>
      <c r="O10" s="11">
        <f>_xlfn.RANK.AVG(__Anonymous_Sheet_DB__0[[#This Row],[Sloupec14]],__Anonymous_Sheet_DB__0[[#All],[Sloupec14]],0)</f>
        <v>6</v>
      </c>
      <c r="P10" s="11">
        <v>23</v>
      </c>
      <c r="Q10" s="11">
        <f>_xlfn.RANK.AVG(__Anonymous_Sheet_DB__0[[#This Row],[Sloupec16]],__Anonymous_Sheet_DB__0[[#All],[Sloupec16]],0)</f>
        <v>4</v>
      </c>
      <c r="R10" s="11">
        <f>SUM(__Anonymous_Sheet_DB__0[[#This Row],[Sloupec9]],__Anonymous_Sheet_DB__0[[#This Row],[Sloupec11]],__Anonymous_Sheet_DB__0[[#This Row],[Sloupec13]],__Anonymous_Sheet_DB__0[[#This Row],[Sloupec15]],__Anonymous_Sheet_DB__0[[#This Row],[Sloupec17]])</f>
        <v>29</v>
      </c>
      <c r="S10" s="9">
        <f>RANK(__Anonymous_Sheet_DB__0[[#This Row],[Sloupec18]],__Anonymous_Sheet_DB__0[[#All],[Sloupec18]],1)</f>
        <v>6</v>
      </c>
    </row>
    <row r="11" spans="1:1020" x14ac:dyDescent="0.2">
      <c r="A11" s="12" t="s">
        <v>21</v>
      </c>
      <c r="B11" s="12" t="s">
        <v>38</v>
      </c>
      <c r="C11" s="12">
        <v>87</v>
      </c>
      <c r="D11" s="12">
        <f>__Anonymous_Sheet_DB__0[[#This Row],[Sloupec3]]*0.7</f>
        <v>60.9</v>
      </c>
      <c r="E11" s="12">
        <f>C11*0.8</f>
        <v>69.600000000000009</v>
      </c>
      <c r="F11" s="12">
        <v>61</v>
      </c>
      <c r="G11" s="12">
        <v>31</v>
      </c>
      <c r="H11" s="12">
        <f>__Anonymous_Sheet_DB__0[[#This Row],[Sloupec6]]*__Anonymous_Sheet_DB__0[[#This Row],[Sloupec7]]</f>
        <v>1891</v>
      </c>
      <c r="I11" s="12">
        <f>_xlfn.RANK.AVG(__Anonymous_Sheet_DB__0[[#This Row],[Sloupec8]],__Anonymous_Sheet_DB__0[[#All],[Sloupec8]],0)</f>
        <v>5</v>
      </c>
      <c r="J11" s="12">
        <v>8.32</v>
      </c>
      <c r="K11" s="12">
        <f>_xlfn.RANK.AVG(__Anonymous_Sheet_DB__0[[#This Row],[Sloupec10]],__Anonymous_Sheet_DB__0[[#All],[Sloupec10]],1)</f>
        <v>5</v>
      </c>
      <c r="L11" s="12">
        <v>10.94</v>
      </c>
      <c r="M11" s="12">
        <f>_xlfn.RANK.AVG(__Anonymous_Sheet_DB__0[[#This Row],[Sloupec12]],__Anonymous_Sheet_DB__0[[#All],[Sloupec12]],0)</f>
        <v>7</v>
      </c>
      <c r="N11" s="12">
        <v>16</v>
      </c>
      <c r="O11" s="12">
        <f>_xlfn.RANK.AVG(__Anonymous_Sheet_DB__0[[#This Row],[Sloupec14]],__Anonymous_Sheet_DB__0[[#All],[Sloupec14]],0)</f>
        <v>8</v>
      </c>
      <c r="P11" s="12">
        <v>21</v>
      </c>
      <c r="Q11" s="12">
        <f>_xlfn.RANK.AVG(__Anonymous_Sheet_DB__0[[#This Row],[Sloupec16]],__Anonymous_Sheet_DB__0[[#All],[Sloupec16]],0)</f>
        <v>5</v>
      </c>
      <c r="R11" s="12">
        <f>SUM(__Anonymous_Sheet_DB__0[[#This Row],[Sloupec9]],__Anonymous_Sheet_DB__0[[#This Row],[Sloupec11]],__Anonymous_Sheet_DB__0[[#This Row],[Sloupec13]],__Anonymous_Sheet_DB__0[[#This Row],[Sloupec15]],__Anonymous_Sheet_DB__0[[#This Row],[Sloupec17]])</f>
        <v>30</v>
      </c>
      <c r="S11" s="12">
        <f>RANK(__Anonymous_Sheet_DB__0[[#This Row],[Sloupec18]],__Anonymous_Sheet_DB__0[[#All],[Sloupec18]],1)</f>
        <v>7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</row>
    <row r="12" spans="1:1020" s="13" customFormat="1" x14ac:dyDescent="0.2">
      <c r="A12" s="20" t="s">
        <v>36</v>
      </c>
      <c r="B12" s="20" t="s">
        <v>37</v>
      </c>
      <c r="C12" s="20">
        <v>78</v>
      </c>
      <c r="D12" s="20">
        <f>__Anonymous_Sheet_DB__0[[#This Row],[Sloupec3]]*0.7</f>
        <v>54.599999999999994</v>
      </c>
      <c r="E12" s="20">
        <f>C12*0.8</f>
        <v>62.400000000000006</v>
      </c>
      <c r="F12" s="20">
        <v>55</v>
      </c>
      <c r="G12" s="20">
        <v>22</v>
      </c>
      <c r="H12" s="20">
        <f>__Anonymous_Sheet_DB__0[[#This Row],[Sloupec6]]*__Anonymous_Sheet_DB__0[[#This Row],[Sloupec7]]</f>
        <v>1210</v>
      </c>
      <c r="I12" s="20">
        <f>_xlfn.RANK.AVG(__Anonymous_Sheet_DB__0[[#This Row],[Sloupec8]],__Anonymous_Sheet_DB__0[[#All],[Sloupec8]],0)</f>
        <v>8</v>
      </c>
      <c r="J12" s="20">
        <v>8.65</v>
      </c>
      <c r="K12" s="20">
        <f>_xlfn.RANK.AVG(__Anonymous_Sheet_DB__0[[#This Row],[Sloupec10]],__Anonymous_Sheet_DB__0[[#All],[Sloupec10]],1)</f>
        <v>6</v>
      </c>
      <c r="L12" s="20">
        <v>40.1</v>
      </c>
      <c r="M12" s="20">
        <f>_xlfn.RANK.AVG(__Anonymous_Sheet_DB__0[[#This Row],[Sloupec12]],__Anonymous_Sheet_DB__0[[#All],[Sloupec12]],0)</f>
        <v>3</v>
      </c>
      <c r="N12" s="20">
        <v>20</v>
      </c>
      <c r="O12" s="20">
        <f>_xlfn.RANK.AVG(__Anonymous_Sheet_DB__0[[#This Row],[Sloupec14]],__Anonymous_Sheet_DB__0[[#All],[Sloupec14]],0)</f>
        <v>7</v>
      </c>
      <c r="P12" s="20">
        <v>16</v>
      </c>
      <c r="Q12" s="20">
        <f>_xlfn.RANK.AVG(__Anonymous_Sheet_DB__0[[#This Row],[Sloupec16]],__Anonymous_Sheet_DB__0[[#All],[Sloupec16]],0)</f>
        <v>7.5</v>
      </c>
      <c r="R12" s="20">
        <f>SUM(__Anonymous_Sheet_DB__0[[#This Row],[Sloupec9]],__Anonymous_Sheet_DB__0[[#This Row],[Sloupec11]],__Anonymous_Sheet_DB__0[[#This Row],[Sloupec13]],__Anonymous_Sheet_DB__0[[#This Row],[Sloupec15]],__Anonymous_Sheet_DB__0[[#This Row],[Sloupec17]])</f>
        <v>31.5</v>
      </c>
      <c r="S12" s="20">
        <f>RANK(__Anonymous_Sheet_DB__0[[#This Row],[Sloupec18]],__Anonymous_Sheet_DB__0[[#All],[Sloupec18]],1)</f>
        <v>8</v>
      </c>
    </row>
    <row r="13" spans="1:1020" x14ac:dyDescent="0.2">
      <c r="A13" s="12" t="s">
        <v>31</v>
      </c>
      <c r="B13" s="12" t="s">
        <v>49</v>
      </c>
      <c r="C13" s="12">
        <v>41</v>
      </c>
      <c r="D13" s="12">
        <f>__Anonymous_Sheet_DB__0[[#This Row],[Sloupec3]]*0.7</f>
        <v>28.7</v>
      </c>
      <c r="E13" s="12">
        <f>C13*0.8</f>
        <v>32.800000000000004</v>
      </c>
      <c r="F13" s="12">
        <v>29</v>
      </c>
      <c r="G13" s="12">
        <v>7</v>
      </c>
      <c r="H13" s="12">
        <f>__Anonymous_Sheet_DB__0[[#This Row],[Sloupec6]]*__Anonymous_Sheet_DB__0[[#This Row],[Sloupec7]]</f>
        <v>203</v>
      </c>
      <c r="I13" s="12">
        <f>_xlfn.RANK.AVG(__Anonymous_Sheet_DB__0[[#This Row],[Sloupec8]],__Anonymous_Sheet_DB__0[[#All],[Sloupec8]],0)</f>
        <v>9</v>
      </c>
      <c r="J13" s="12">
        <v>16.260000000000002</v>
      </c>
      <c r="K13" s="12">
        <f>_xlfn.RANK.AVG(__Anonymous_Sheet_DB__0[[#This Row],[Sloupec10]],__Anonymous_Sheet_DB__0[[#All],[Sloupec10]],1)</f>
        <v>9</v>
      </c>
      <c r="L13" s="12">
        <v>0</v>
      </c>
      <c r="M13" s="12">
        <f>_xlfn.RANK.AVG(__Anonymous_Sheet_DB__0[[#This Row],[Sloupec12]],__Anonymous_Sheet_DB__0[[#All],[Sloupec12]],0)</f>
        <v>9</v>
      </c>
      <c r="N13" s="12">
        <v>0</v>
      </c>
      <c r="O13" s="12">
        <f>_xlfn.RANK.AVG(__Anonymous_Sheet_DB__0[[#This Row],[Sloupec14]],__Anonymous_Sheet_DB__0[[#All],[Sloupec14]],0)</f>
        <v>9</v>
      </c>
      <c r="P13" s="12">
        <v>0</v>
      </c>
      <c r="Q13" s="12">
        <f>_xlfn.RANK.AVG(__Anonymous_Sheet_DB__0[[#This Row],[Sloupec16]],__Anonymous_Sheet_DB__0[[#All],[Sloupec16]],0)</f>
        <v>9</v>
      </c>
      <c r="R13" s="12">
        <f>SUM(__Anonymous_Sheet_DB__0[[#This Row],[Sloupec9]],__Anonymous_Sheet_DB__0[[#This Row],[Sloupec11]],__Anonymous_Sheet_DB__0[[#This Row],[Sloupec13]],__Anonymous_Sheet_DB__0[[#This Row],[Sloupec15]],__Anonymous_Sheet_DB__0[[#This Row],[Sloupec17]])</f>
        <v>45</v>
      </c>
      <c r="S13" s="12">
        <f>RANK(__Anonymous_Sheet_DB__0[[#This Row],[Sloupec18]],__Anonymous_Sheet_DB__0[[#All],[Sloupec18]],1)</f>
        <v>9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</row>
    <row r="14" spans="1:1020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5"/>
      <c r="Q14" s="5"/>
      <c r="R14" s="5"/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</row>
    <row r="15" spans="1:1020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24" spans="1:16" x14ac:dyDescent="0.2">
      <c r="A24" s="5"/>
      <c r="B24" s="5"/>
      <c r="C24" s="5"/>
      <c r="D24" s="5"/>
      <c r="E24" s="5"/>
      <c r="F24" s="5"/>
      <c r="G24" s="5"/>
      <c r="H24" s="5"/>
      <c r="I24" s="5"/>
      <c r="J24" s="6"/>
      <c r="K24" s="5"/>
      <c r="L24" s="5"/>
      <c r="M24" s="5"/>
      <c r="N24" s="5"/>
      <c r="O24" s="5"/>
      <c r="P24" s="5"/>
    </row>
    <row r="25" spans="1:16" x14ac:dyDescent="0.2">
      <c r="A25" s="5"/>
      <c r="B25" s="5"/>
      <c r="C25" s="5"/>
      <c r="D25" s="5"/>
      <c r="E25" s="5"/>
      <c r="F25" s="5"/>
      <c r="G25" s="5"/>
      <c r="H25" s="5"/>
      <c r="I25" s="5"/>
      <c r="J25" s="6"/>
      <c r="K25" s="5"/>
      <c r="L25" s="5"/>
      <c r="M25" s="5"/>
      <c r="N25" s="5"/>
      <c r="O25" s="5"/>
      <c r="P25" s="5"/>
    </row>
    <row r="26" spans="1:16" x14ac:dyDescent="0.2">
      <c r="A26" s="5"/>
      <c r="B26" s="5"/>
      <c r="C26" s="5"/>
      <c r="D26" s="5"/>
      <c r="E26" s="5"/>
      <c r="F26" s="5"/>
      <c r="G26" s="5"/>
      <c r="H26" s="5"/>
      <c r="I26" s="5"/>
      <c r="J26" s="6"/>
      <c r="K26" s="5"/>
      <c r="L26" s="5"/>
      <c r="M26" s="5"/>
      <c r="N26" s="5"/>
      <c r="O26" s="5"/>
      <c r="P26" s="5"/>
    </row>
    <row r="27" spans="1:16" x14ac:dyDescent="0.2">
      <c r="A27" s="5"/>
      <c r="B27" s="5"/>
      <c r="C27" s="5"/>
      <c r="D27" s="5"/>
      <c r="E27" s="5"/>
      <c r="F27" s="5"/>
      <c r="G27" s="5"/>
      <c r="H27" s="5"/>
      <c r="I27" s="5"/>
      <c r="J27" s="6"/>
      <c r="K27" s="5"/>
      <c r="L27" s="5"/>
      <c r="M27" s="5"/>
      <c r="N27" s="5"/>
      <c r="O27" s="5"/>
      <c r="P27" s="5"/>
    </row>
    <row r="28" spans="1:16" x14ac:dyDescent="0.2">
      <c r="A28" s="5"/>
      <c r="B28" s="5"/>
      <c r="C28" s="5"/>
      <c r="D28" s="5"/>
      <c r="E28" s="5"/>
      <c r="F28" s="5"/>
      <c r="G28" s="5"/>
      <c r="H28" s="5"/>
      <c r="I28" s="5"/>
      <c r="J28" s="6"/>
      <c r="K28" s="5"/>
      <c r="L28" s="5"/>
      <c r="M28" s="5"/>
      <c r="N28" s="5"/>
      <c r="O28" s="5"/>
      <c r="P28" s="5"/>
    </row>
    <row r="29" spans="1:16" x14ac:dyDescent="0.2">
      <c r="A29" s="5"/>
      <c r="B29" s="5"/>
      <c r="C29" s="5"/>
      <c r="D29" s="5"/>
      <c r="E29" s="5"/>
      <c r="F29" s="5"/>
      <c r="G29" s="5"/>
      <c r="H29" s="5"/>
      <c r="I29" s="5"/>
      <c r="J29" s="6"/>
      <c r="K29" s="5"/>
      <c r="L29" s="5"/>
      <c r="M29" s="5"/>
      <c r="N29" s="5"/>
      <c r="O29" s="5"/>
      <c r="P29" s="5"/>
    </row>
  </sheetData>
  <mergeCells count="10">
    <mergeCell ref="L3:M3"/>
    <mergeCell ref="N3:O3"/>
    <mergeCell ref="P3:Q3"/>
    <mergeCell ref="S3:S4"/>
    <mergeCell ref="A1:D1"/>
    <mergeCell ref="A3:A4"/>
    <mergeCell ref="B3:B4"/>
    <mergeCell ref="C3:C4"/>
    <mergeCell ref="D3:I3"/>
    <mergeCell ref="J3:K3"/>
  </mergeCells>
  <pageMargins left="0" right="0" top="0.39409448818897641" bottom="0.39409448818897641" header="0" footer="0"/>
  <headerFooter>
    <oddHeader>&amp;C&amp;A</oddHeader>
    <oddFooter>&amp;CStránka &amp;P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"/>
  <sheetViews>
    <sheetView workbookViewId="0">
      <selection sqref="A1:A1048576"/>
    </sheetView>
  </sheetViews>
  <sheetFormatPr defaultRowHeight="14.25" x14ac:dyDescent="0.2"/>
  <cols>
    <col min="1" max="1" width="10.75" customWidth="1"/>
    <col min="2" max="3" width="10.625" customWidth="1"/>
    <col min="4" max="4" width="5.5" customWidth="1"/>
    <col min="5" max="5" width="6.25" customWidth="1"/>
    <col min="6" max="6" width="5.5" customWidth="1"/>
    <col min="7" max="7" width="14.5" customWidth="1"/>
    <col min="8" max="8" width="6.5" customWidth="1"/>
    <col min="9" max="9" width="6.875" customWidth="1"/>
    <col min="10" max="10" width="6.25" customWidth="1"/>
    <col min="11" max="11" width="8.25" customWidth="1"/>
    <col min="12" max="12" width="6.25" customWidth="1"/>
    <col min="13" max="13" width="5.5" customWidth="1"/>
    <col min="14" max="14" width="6.375" customWidth="1"/>
    <col min="15" max="15" width="12" customWidth="1"/>
    <col min="16" max="16" width="10.625" customWidth="1"/>
  </cols>
  <sheetData>
    <row r="1" spans="1:16" ht="26.25" x14ac:dyDescent="0.4">
      <c r="A1" s="7" t="s">
        <v>47</v>
      </c>
    </row>
    <row r="2" spans="1:16" ht="15" x14ac:dyDescent="0.25">
      <c r="A2" s="24" t="s">
        <v>1</v>
      </c>
      <c r="B2" s="24" t="s">
        <v>2</v>
      </c>
      <c r="C2" s="24" t="s">
        <v>23</v>
      </c>
      <c r="D2" s="21" t="s">
        <v>4</v>
      </c>
      <c r="E2" s="21"/>
      <c r="F2" s="21"/>
      <c r="G2" s="21"/>
      <c r="H2" s="21"/>
      <c r="I2" s="21" t="s">
        <v>5</v>
      </c>
      <c r="J2" s="21"/>
      <c r="K2" s="21" t="s">
        <v>6</v>
      </c>
      <c r="L2" s="21"/>
      <c r="M2" s="21" t="s">
        <v>7</v>
      </c>
      <c r="N2" s="21"/>
      <c r="O2" s="2" t="s">
        <v>9</v>
      </c>
      <c r="P2" s="26" t="s">
        <v>10</v>
      </c>
    </row>
    <row r="3" spans="1:16" ht="15" x14ac:dyDescent="0.25">
      <c r="A3" s="24"/>
      <c r="B3" s="24"/>
      <c r="C3" s="24"/>
      <c r="D3" s="3">
        <v>0.5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14</v>
      </c>
      <c r="M3" s="2" t="s">
        <v>12</v>
      </c>
      <c r="N3" s="2" t="s">
        <v>14</v>
      </c>
      <c r="O3" s="2" t="s">
        <v>18</v>
      </c>
      <c r="P3" s="26"/>
    </row>
    <row r="4" spans="1:16" x14ac:dyDescent="0.2">
      <c r="A4" s="38" t="s">
        <v>29</v>
      </c>
      <c r="B4" s="16" t="s">
        <v>24</v>
      </c>
      <c r="C4" s="16">
        <v>55</v>
      </c>
      <c r="D4" s="16">
        <f>__Anonymous_Sheet_DB__1[[#This Row],[Sloupec3]]*0.5</f>
        <v>27.5</v>
      </c>
      <c r="E4" s="16">
        <v>27</v>
      </c>
      <c r="F4" s="16">
        <v>20</v>
      </c>
      <c r="G4" s="17">
        <f>__Anonymous_Sheet_DB__1[[#This Row],[Sloupec5]]*__Anonymous_Sheet_DB__1[[#This Row],[Sloupec6]]</f>
        <v>540</v>
      </c>
      <c r="H4" s="18">
        <f>_xlfn.RANK.AVG(__Anonymous_Sheet_DB__1[[#This Row],[Sloupec7]],__Anonymous_Sheet_DB__1[[#All],[Sloupec7]],0)</f>
        <v>2</v>
      </c>
      <c r="I4" s="16">
        <v>7.94</v>
      </c>
      <c r="J4" s="18">
        <f>_xlfn.RANK.AVG(__Anonymous_Sheet_DB__1[[#This Row],[Sloupec9]],__Anonymous_Sheet_DB__1[[#All],[Sloupec9]],1)</f>
        <v>3</v>
      </c>
      <c r="K4" s="16">
        <v>41.5</v>
      </c>
      <c r="L4" s="18">
        <f>_xlfn.RANK.AVG(__Anonymous_Sheet_DB__1[[#This Row],[Sloupec11]],__Anonymous_Sheet_DB__1[[#All],[Sloupec11]],0)</f>
        <v>1</v>
      </c>
      <c r="M4" s="16">
        <v>6</v>
      </c>
      <c r="N4" s="18">
        <f>_xlfn.RANK.AVG(__Anonymous_Sheet_DB__1[[#This Row],[Sloupec13]],__Anonymous_Sheet_DB__1[[#All],[Sloupec13]],0)</f>
        <v>3</v>
      </c>
      <c r="O4" s="19">
        <f>SUM(__Anonymous_Sheet_DB__1[[#This Row],[Sloupec8]],__Anonymous_Sheet_DB__1[[#This Row],[Sloupec10]],__Anonymous_Sheet_DB__1[[#This Row],[Sloupec12]],__Anonymous_Sheet_DB__1[[#This Row],[Sloupec14]])</f>
        <v>9</v>
      </c>
      <c r="P4" s="19">
        <f>RANK(__Anonymous_Sheet_DB__1[[#This Row],[Sloupec15]],__Anonymous_Sheet_DB__1[[#All],[Sloupec15]],1)</f>
        <v>1</v>
      </c>
    </row>
    <row r="5" spans="1:16" x14ac:dyDescent="0.2">
      <c r="A5" s="37" t="s">
        <v>48</v>
      </c>
      <c r="B5" s="28" t="s">
        <v>50</v>
      </c>
      <c r="C5" s="28">
        <v>67</v>
      </c>
      <c r="D5" s="28">
        <f>__Anonymous_Sheet_DB__1[[#This Row],[Sloupec3]]*0.5</f>
        <v>33.5</v>
      </c>
      <c r="E5" s="28">
        <v>33</v>
      </c>
      <c r="F5" s="28">
        <v>17</v>
      </c>
      <c r="G5" s="33">
        <f>__Anonymous_Sheet_DB__1[[#This Row],[Sloupec5]]*__Anonymous_Sheet_DB__1[[#This Row],[Sloupec6]]</f>
        <v>561</v>
      </c>
      <c r="H5" s="30">
        <f>_xlfn.RANK.AVG(__Anonymous_Sheet_DB__1[[#This Row],[Sloupec7]],__Anonymous_Sheet_DB__1[[#All],[Sloupec7]],0)</f>
        <v>1</v>
      </c>
      <c r="I5" s="28">
        <v>11.52</v>
      </c>
      <c r="J5" s="30">
        <f>_xlfn.RANK.AVG(__Anonymous_Sheet_DB__1[[#This Row],[Sloupec9]],__Anonymous_Sheet_DB__1[[#All],[Sloupec9]],1)</f>
        <v>4</v>
      </c>
      <c r="K5" s="28">
        <v>5.84</v>
      </c>
      <c r="L5" s="30">
        <f>_xlfn.RANK.AVG(__Anonymous_Sheet_DB__1[[#This Row],[Sloupec11]],__Anonymous_Sheet_DB__1[[#All],[Sloupec11]],0)</f>
        <v>4</v>
      </c>
      <c r="M5" s="28">
        <v>8</v>
      </c>
      <c r="N5" s="30">
        <f>_xlfn.RANK.AVG(__Anonymous_Sheet_DB__1[[#This Row],[Sloupec13]],__Anonymous_Sheet_DB__1[[#All],[Sloupec13]],0)</f>
        <v>2</v>
      </c>
      <c r="O5" s="42">
        <f>SUM(__Anonymous_Sheet_DB__1[[#This Row],[Sloupec8]],__Anonymous_Sheet_DB__1[[#This Row],[Sloupec10]],__Anonymous_Sheet_DB__1[[#This Row],[Sloupec12]],__Anonymous_Sheet_DB__1[[#This Row],[Sloupec14]])</f>
        <v>11</v>
      </c>
      <c r="P5" s="30">
        <f>RANK(__Anonymous_Sheet_DB__1[[#This Row],[Sloupec15]],__Anonymous_Sheet_DB__1[[#All],[Sloupec15]],1)</f>
        <v>2</v>
      </c>
    </row>
    <row r="6" spans="1:16" x14ac:dyDescent="0.2">
      <c r="A6" s="38" t="s">
        <v>51</v>
      </c>
      <c r="B6" s="16" t="s">
        <v>41</v>
      </c>
      <c r="C6" s="16">
        <v>21</v>
      </c>
      <c r="D6" s="16">
        <f>__Anonymous_Sheet_DB__1[[#This Row],[Sloupec3]]*0.5</f>
        <v>10.5</v>
      </c>
      <c r="E6" s="16">
        <v>10</v>
      </c>
      <c r="F6" s="16">
        <v>10</v>
      </c>
      <c r="G6" s="17">
        <f>__Anonymous_Sheet_DB__1[[#This Row],[Sloupec5]]*__Anonymous_Sheet_DB__1[[#This Row],[Sloupec6]]</f>
        <v>100</v>
      </c>
      <c r="H6" s="16">
        <f>_xlfn.RANK.AVG(__Anonymous_Sheet_DB__1[[#This Row],[Sloupec7]],__Anonymous_Sheet_DB__1[[#All],[Sloupec7]],0)</f>
        <v>5.5</v>
      </c>
      <c r="I6" s="16">
        <v>26.8</v>
      </c>
      <c r="J6" s="16">
        <f>_xlfn.RANK.AVG(__Anonymous_Sheet_DB__1[[#This Row],[Sloupec9]],__Anonymous_Sheet_DB__1[[#All],[Sloupec9]],1)</f>
        <v>6</v>
      </c>
      <c r="K6" s="16">
        <v>7.23</v>
      </c>
      <c r="L6" s="16">
        <f>_xlfn.RANK.AVG(__Anonymous_Sheet_DB__1[[#This Row],[Sloupec11]],__Anonymous_Sheet_DB__1[[#All],[Sloupec11]],0)</f>
        <v>3</v>
      </c>
      <c r="M6" s="16">
        <v>9</v>
      </c>
      <c r="N6" s="16">
        <f>_xlfn.RANK.AVG(__Anonymous_Sheet_DB__1[[#This Row],[Sloupec13]],__Anonymous_Sheet_DB__1[[#All],[Sloupec13]],0)</f>
        <v>1</v>
      </c>
      <c r="O6" s="19">
        <f>SUM(__Anonymous_Sheet_DB__1[[#This Row],[Sloupec8]],__Anonymous_Sheet_DB__1[[#This Row],[Sloupec10]],__Anonymous_Sheet_DB__1[[#This Row],[Sloupec12]],__Anonymous_Sheet_DB__1[[#This Row],[Sloupec14]])</f>
        <v>15.5</v>
      </c>
      <c r="P6" s="16">
        <f>RANK(__Anonymous_Sheet_DB__1[[#This Row],[Sloupec15]],__Anonymous_Sheet_DB__1[[#All],[Sloupec15]],1)</f>
        <v>3</v>
      </c>
    </row>
    <row r="7" spans="1:16" x14ac:dyDescent="0.2">
      <c r="A7" s="51" t="s">
        <v>25</v>
      </c>
      <c r="B7" s="52" t="s">
        <v>26</v>
      </c>
      <c r="C7" s="52">
        <v>64</v>
      </c>
      <c r="D7" s="52">
        <f>__Anonymous_Sheet_DB__1[[#This Row],[Sloupec3]]*0.5</f>
        <v>32</v>
      </c>
      <c r="E7" s="52">
        <v>32</v>
      </c>
      <c r="F7" s="52">
        <v>7</v>
      </c>
      <c r="G7" s="53">
        <f>__Anonymous_Sheet_DB__1[[#This Row],[Sloupec5]]*__Anonymous_Sheet_DB__1[[#This Row],[Sloupec6]]</f>
        <v>224</v>
      </c>
      <c r="H7" s="54">
        <f>_xlfn.RANK.AVG(__Anonymous_Sheet_DB__1[[#This Row],[Sloupec7]],__Anonymous_Sheet_DB__1[[#All],[Sloupec7]],0)</f>
        <v>3</v>
      </c>
      <c r="I7" s="52">
        <v>5.6</v>
      </c>
      <c r="J7" s="54">
        <f>_xlfn.RANK.AVG(__Anonymous_Sheet_DB__1[[#This Row],[Sloupec9]],__Anonymous_Sheet_DB__1[[#All],[Sloupec9]],1)</f>
        <v>1</v>
      </c>
      <c r="K7" s="52">
        <v>0.77</v>
      </c>
      <c r="L7" s="54">
        <f>_xlfn.RANK.AVG(__Anonymous_Sheet_DB__1[[#This Row],[Sloupec11]],__Anonymous_Sheet_DB__1[[#All],[Sloupec11]],0)</f>
        <v>8</v>
      </c>
      <c r="M7" s="52">
        <v>4</v>
      </c>
      <c r="N7" s="54">
        <f>_xlfn.RANK.AVG(__Anonymous_Sheet_DB__1[[#This Row],[Sloupec13]],__Anonymous_Sheet_DB__1[[#All],[Sloupec13]],0)</f>
        <v>5</v>
      </c>
      <c r="O7" s="55">
        <f>SUM(__Anonymous_Sheet_DB__1[[#This Row],[Sloupec8]],__Anonymous_Sheet_DB__1[[#This Row],[Sloupec10]],__Anonymous_Sheet_DB__1[[#This Row],[Sloupec12]],__Anonymous_Sheet_DB__1[[#This Row],[Sloupec14]])</f>
        <v>17</v>
      </c>
      <c r="P7" s="52">
        <f>RANK(__Anonymous_Sheet_DB__1[[#This Row],[Sloupec15]],__Anonymous_Sheet_DB__1[[#All],[Sloupec15]],1)</f>
        <v>4</v>
      </c>
    </row>
    <row r="8" spans="1:16" x14ac:dyDescent="0.2">
      <c r="A8" s="39" t="s">
        <v>33</v>
      </c>
      <c r="B8" s="29" t="s">
        <v>24</v>
      </c>
      <c r="C8" s="29">
        <v>50</v>
      </c>
      <c r="D8" s="29">
        <f>__Anonymous_Sheet_DB__1[[#This Row],[Sloupec3]]*0.5</f>
        <v>25</v>
      </c>
      <c r="E8" s="29">
        <v>25</v>
      </c>
      <c r="F8" s="29">
        <v>4</v>
      </c>
      <c r="G8" s="31">
        <f>__Anonymous_Sheet_DB__1[[#This Row],[Sloupec5]]*__Anonymous_Sheet_DB__1[[#This Row],[Sloupec6]]</f>
        <v>100</v>
      </c>
      <c r="H8" s="32">
        <f>_xlfn.RANK.AVG(__Anonymous_Sheet_DB__1[[#This Row],[Sloupec7]],__Anonymous_Sheet_DB__1[[#All],[Sloupec7]],0)</f>
        <v>5.5</v>
      </c>
      <c r="I8" s="29">
        <v>7.21</v>
      </c>
      <c r="J8" s="32">
        <f>_xlfn.RANK.AVG(__Anonymous_Sheet_DB__1[[#This Row],[Sloupec9]],__Anonymous_Sheet_DB__1[[#All],[Sloupec9]],1)</f>
        <v>2</v>
      </c>
      <c r="K8" s="29">
        <v>4.91</v>
      </c>
      <c r="L8" s="32">
        <f>_xlfn.RANK.AVG(__Anonymous_Sheet_DB__1[[#This Row],[Sloupec11]],__Anonymous_Sheet_DB__1[[#All],[Sloupec11]],0)</f>
        <v>5</v>
      </c>
      <c r="M8" s="29">
        <v>4</v>
      </c>
      <c r="N8" s="32">
        <f>_xlfn.RANK.AVG(__Anonymous_Sheet_DB__1[[#This Row],[Sloupec13]],__Anonymous_Sheet_DB__1[[#All],[Sloupec13]],0)</f>
        <v>5</v>
      </c>
      <c r="O8" s="36">
        <f>SUM(__Anonymous_Sheet_DB__1[[#This Row],[Sloupec8]],__Anonymous_Sheet_DB__1[[#This Row],[Sloupec10]],__Anonymous_Sheet_DB__1[[#This Row],[Sloupec12]],__Anonymous_Sheet_DB__1[[#This Row],[Sloupec14]])</f>
        <v>17.5</v>
      </c>
      <c r="P8" s="36">
        <f>RANK(__Anonymous_Sheet_DB__1[[#This Row],[Sloupec15]],__Anonymous_Sheet_DB__1[[#All],[Sloupec15]],1)</f>
        <v>5</v>
      </c>
    </row>
    <row r="9" spans="1:16" x14ac:dyDescent="0.2">
      <c r="A9" s="40" t="s">
        <v>31</v>
      </c>
      <c r="B9" s="11" t="s">
        <v>22</v>
      </c>
      <c r="C9" s="11">
        <v>27</v>
      </c>
      <c r="D9" s="11">
        <f>__Anonymous_Sheet_DB__1[[#This Row],[Sloupec3]]*0.5</f>
        <v>13.5</v>
      </c>
      <c r="E9" s="11">
        <v>13</v>
      </c>
      <c r="F9" s="11">
        <v>12</v>
      </c>
      <c r="G9" s="34">
        <f>__Anonymous_Sheet_DB__1[[#This Row],[Sloupec5]]*__Anonymous_Sheet_DB__1[[#This Row],[Sloupec6]]</f>
        <v>156</v>
      </c>
      <c r="H9" s="27">
        <f>_xlfn.RANK.AVG(__Anonymous_Sheet_DB__1[[#This Row],[Sloupec7]],__Anonymous_Sheet_DB__1[[#All],[Sloupec7]],0)</f>
        <v>4</v>
      </c>
      <c r="I9" s="11">
        <v>100</v>
      </c>
      <c r="J9" s="27">
        <f>_xlfn.RANK.AVG(__Anonymous_Sheet_DB__1[[#This Row],[Sloupec9]],__Anonymous_Sheet_DB__1[[#All],[Sloupec9]],1)</f>
        <v>8</v>
      </c>
      <c r="K9" s="11">
        <v>2.75</v>
      </c>
      <c r="L9" s="27">
        <f>_xlfn.RANK.AVG(__Anonymous_Sheet_DB__1[[#This Row],[Sloupec11]],__Anonymous_Sheet_DB__1[[#All],[Sloupec11]],0)</f>
        <v>7</v>
      </c>
      <c r="M9" s="11">
        <v>4</v>
      </c>
      <c r="N9" s="27">
        <f>_xlfn.RANK.AVG(__Anonymous_Sheet_DB__1[[#This Row],[Sloupec13]],__Anonymous_Sheet_DB__1[[#All],[Sloupec13]],0)</f>
        <v>5</v>
      </c>
      <c r="O9" s="43">
        <f>SUM(__Anonymous_Sheet_DB__1[[#This Row],[Sloupec8]],__Anonymous_Sheet_DB__1[[#This Row],[Sloupec10]],__Anonymous_Sheet_DB__1[[#This Row],[Sloupec12]],__Anonymous_Sheet_DB__1[[#This Row],[Sloupec14]])</f>
        <v>24</v>
      </c>
      <c r="P9" s="27">
        <f>RANK(__Anonymous_Sheet_DB__1[[#This Row],[Sloupec15]],__Anonymous_Sheet_DB__1[[#All],[Sloupec15]],1)</f>
        <v>6</v>
      </c>
    </row>
    <row r="10" spans="1:16" x14ac:dyDescent="0.2">
      <c r="A10" s="41" t="s">
        <v>44</v>
      </c>
      <c r="B10" s="12" t="s">
        <v>41</v>
      </c>
      <c r="C10" s="12">
        <v>27</v>
      </c>
      <c r="D10" s="12">
        <f>__Anonymous_Sheet_DB__1[[#This Row],[Sloupec3]]*0.5</f>
        <v>13.5</v>
      </c>
      <c r="E10" s="12">
        <v>13</v>
      </c>
      <c r="F10" s="12">
        <v>4</v>
      </c>
      <c r="G10" s="44">
        <f>__Anonymous_Sheet_DB__1[[#This Row],[Sloupec5]]*__Anonymous_Sheet_DB__1[[#This Row],[Sloupec6]]</f>
        <v>52</v>
      </c>
      <c r="H10" s="45">
        <f>_xlfn.RANK.AVG(__Anonymous_Sheet_DB__1[[#This Row],[Sloupec7]],__Anonymous_Sheet_DB__1[[#All],[Sloupec7]],0)</f>
        <v>7.5</v>
      </c>
      <c r="I10" s="12">
        <v>13.18</v>
      </c>
      <c r="J10" s="45">
        <f>_xlfn.RANK.AVG(__Anonymous_Sheet_DB__1[[#This Row],[Sloupec9]],__Anonymous_Sheet_DB__1[[#All],[Sloupec9]],1)</f>
        <v>5</v>
      </c>
      <c r="K10" s="12">
        <v>4.74</v>
      </c>
      <c r="L10" s="45">
        <f>_xlfn.RANK.AVG(__Anonymous_Sheet_DB__1[[#This Row],[Sloupec11]],__Anonymous_Sheet_DB__1[[#All],[Sloupec11]],0)</f>
        <v>6</v>
      </c>
      <c r="M10" s="12">
        <v>3</v>
      </c>
      <c r="N10" s="45">
        <f>_xlfn.RANK.AVG(__Anonymous_Sheet_DB__1[[#This Row],[Sloupec13]],__Anonymous_Sheet_DB__1[[#All],[Sloupec13]],0)</f>
        <v>7</v>
      </c>
      <c r="O10" s="46">
        <f>SUM(__Anonymous_Sheet_DB__1[[#This Row],[Sloupec8]],__Anonymous_Sheet_DB__1[[#This Row],[Sloupec10]],__Anonymous_Sheet_DB__1[[#This Row],[Sloupec12]],__Anonymous_Sheet_DB__1[[#This Row],[Sloupec14]])</f>
        <v>25.5</v>
      </c>
      <c r="P10" s="45">
        <f>RANK(__Anonymous_Sheet_DB__1[[#This Row],[Sloupec15]],__Anonymous_Sheet_DB__1[[#All],[Sloupec15]],1)</f>
        <v>7</v>
      </c>
    </row>
    <row r="11" spans="1:16" x14ac:dyDescent="0.2">
      <c r="A11" s="47" t="s">
        <v>45</v>
      </c>
      <c r="B11" s="20" t="s">
        <v>46</v>
      </c>
      <c r="C11" s="20">
        <v>26</v>
      </c>
      <c r="D11" s="20">
        <f>__Anonymous_Sheet_DB__1[[#This Row],[Sloupec3]]*0.5</f>
        <v>13</v>
      </c>
      <c r="E11" s="20">
        <v>13</v>
      </c>
      <c r="F11" s="20">
        <v>4</v>
      </c>
      <c r="G11" s="48">
        <f>__Anonymous_Sheet_DB__1[[#This Row],[Sloupec5]]*__Anonymous_Sheet_DB__1[[#This Row],[Sloupec6]]</f>
        <v>52</v>
      </c>
      <c r="H11" s="49">
        <f>_xlfn.RANK.AVG(__Anonymous_Sheet_DB__1[[#This Row],[Sloupec7]],__Anonymous_Sheet_DB__1[[#All],[Sloupec7]],0)</f>
        <v>7.5</v>
      </c>
      <c r="I11" s="20">
        <v>100</v>
      </c>
      <c r="J11" s="49">
        <f>_xlfn.RANK.AVG(__Anonymous_Sheet_DB__1[[#This Row],[Sloupec9]],__Anonymous_Sheet_DB__1[[#All],[Sloupec9]],1)</f>
        <v>8</v>
      </c>
      <c r="K11" s="20">
        <v>12.62</v>
      </c>
      <c r="L11" s="49">
        <f>_xlfn.RANK.AVG(__Anonymous_Sheet_DB__1[[#This Row],[Sloupec11]],__Anonymous_Sheet_DB__1[[#All],[Sloupec11]],0)</f>
        <v>2</v>
      </c>
      <c r="M11" s="20">
        <v>0</v>
      </c>
      <c r="N11" s="49">
        <f>_xlfn.RANK.AVG(__Anonymous_Sheet_DB__1[[#This Row],[Sloupec13]],__Anonymous_Sheet_DB__1[[#All],[Sloupec13]],0)</f>
        <v>8.5</v>
      </c>
      <c r="O11" s="50">
        <f>SUM(__Anonymous_Sheet_DB__1[[#This Row],[Sloupec8]],__Anonymous_Sheet_DB__1[[#This Row],[Sloupec10]],__Anonymous_Sheet_DB__1[[#This Row],[Sloupec12]],__Anonymous_Sheet_DB__1[[#This Row],[Sloupec14]])</f>
        <v>26</v>
      </c>
      <c r="P11" s="49">
        <f>RANK(__Anonymous_Sheet_DB__1[[#This Row],[Sloupec15]],__Anonymous_Sheet_DB__1[[#All],[Sloupec15]],1)</f>
        <v>8</v>
      </c>
    </row>
    <row r="12" spans="1:16" x14ac:dyDescent="0.2">
      <c r="A12" s="41" t="s">
        <v>42</v>
      </c>
      <c r="B12" s="12" t="s">
        <v>43</v>
      </c>
      <c r="C12" s="12">
        <v>17</v>
      </c>
      <c r="D12" s="12">
        <f>__Anonymous_Sheet_DB__1[[#This Row],[Sloupec3]]*0.5</f>
        <v>8.5</v>
      </c>
      <c r="E12" s="12">
        <v>10</v>
      </c>
      <c r="F12" s="12">
        <v>0</v>
      </c>
      <c r="G12" s="44">
        <f>__Anonymous_Sheet_DB__1[[#This Row],[Sloupec5]]*__Anonymous_Sheet_DB__1[[#This Row],[Sloupec6]]</f>
        <v>0</v>
      </c>
      <c r="H12" s="45">
        <f>_xlfn.RANK.AVG(__Anonymous_Sheet_DB__1[[#This Row],[Sloupec7]],__Anonymous_Sheet_DB__1[[#All],[Sloupec7]],0)</f>
        <v>9</v>
      </c>
      <c r="I12" s="12">
        <v>100</v>
      </c>
      <c r="J12" s="45">
        <f>_xlfn.RANK.AVG(__Anonymous_Sheet_DB__1[[#This Row],[Sloupec9]],__Anonymous_Sheet_DB__1[[#All],[Sloupec9]],1)</f>
        <v>8</v>
      </c>
      <c r="K12" s="12">
        <v>0</v>
      </c>
      <c r="L12" s="45">
        <f>_xlfn.RANK.AVG(__Anonymous_Sheet_DB__1[[#This Row],[Sloupec11]],__Anonymous_Sheet_DB__1[[#All],[Sloupec11]],0)</f>
        <v>9</v>
      </c>
      <c r="M12" s="12">
        <v>0</v>
      </c>
      <c r="N12" s="45">
        <f>_xlfn.RANK.AVG(__Anonymous_Sheet_DB__1[[#This Row],[Sloupec13]],__Anonymous_Sheet_DB__1[[#All],[Sloupec13]],0)</f>
        <v>8.5</v>
      </c>
      <c r="O12" s="46">
        <f>SUM(__Anonymous_Sheet_DB__1[[#This Row],[Sloupec8]],__Anonymous_Sheet_DB__1[[#This Row],[Sloupec10]],__Anonymous_Sheet_DB__1[[#This Row],[Sloupec12]],__Anonymous_Sheet_DB__1[[#This Row],[Sloupec14]])</f>
        <v>34.5</v>
      </c>
      <c r="P12" s="45">
        <f>RANK(__Anonymous_Sheet_DB__1[[#This Row],[Sloupec15]],__Anonymous_Sheet_DB__1[[#All],[Sloupec15]],1)</f>
        <v>9</v>
      </c>
    </row>
  </sheetData>
  <mergeCells count="8">
    <mergeCell ref="M2:N2"/>
    <mergeCell ref="P2:P3"/>
    <mergeCell ref="A2:A3"/>
    <mergeCell ref="B2:B3"/>
    <mergeCell ref="C2:C3"/>
    <mergeCell ref="D2:H2"/>
    <mergeCell ref="I2:J2"/>
    <mergeCell ref="K2:L2"/>
  </mergeCells>
  <pageMargins left="0" right="0" top="0.39409448818897641" bottom="0.39409448818897641" header="0" footer="0"/>
  <pageSetup paperSize="9" orientation="portrait" r:id="rId1"/>
  <headerFooter>
    <oddHeader>&amp;C&amp;A</oddHeader>
    <oddFooter>&amp;CStránka 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41" bottom="0.39409448818897641" header="0" footer="0"/>
  <headerFooter>
    <oddHeader>&amp;C&amp;A</oddHeader>
    <oddFooter>&amp;CStránka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workbookViewId="0"/>
  </sheetViews>
  <sheetFormatPr defaultRowHeight="14.25" x14ac:dyDescent="0.2"/>
  <cols>
    <col min="1" max="1" width="10.625" customWidth="1"/>
  </cols>
  <sheetData>
    <row r="2" spans="1:1" x14ac:dyDescent="0.2">
      <c r="A2" s="5"/>
    </row>
  </sheetData>
  <pageMargins left="0" right="0" top="0.39409448818897641" bottom="0.39409448818897641" header="0" footer="0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Muži</vt:lpstr>
      <vt:lpstr>Ženy|děti</vt:lpstr>
      <vt:lpstr>List3</vt:lpstr>
      <vt:lpstr>List4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Hrabec</dc:creator>
  <cp:lastModifiedBy>Pavel Hrabec</cp:lastModifiedBy>
  <cp:revision>42</cp:revision>
  <dcterms:created xsi:type="dcterms:W3CDTF">2011-12-29T15:54:18Z</dcterms:created>
  <dcterms:modified xsi:type="dcterms:W3CDTF">2017-12-28T18:41:12Z</dcterms:modified>
</cp:coreProperties>
</file>